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'Sheet1'!$A$1:$O$35</definedName>
  </definedNames>
  <calcPr fullCalcOnLoad="1"/>
</workbook>
</file>

<file path=xl/sharedStrings.xml><?xml version="1.0" encoding="utf-8"?>
<sst xmlns="http://schemas.openxmlformats.org/spreadsheetml/2006/main" count="72" uniqueCount="69">
  <si>
    <t>Northern Territory Rogaining Association</t>
  </si>
  <si>
    <t>Rossi's Granite, Grass and Gravity</t>
  </si>
  <si>
    <t>12 Hour Bush Rogaine / 6 Hour Roving Option</t>
  </si>
  <si>
    <t>Saturday 29th August 2015, Midday to Midnight</t>
  </si>
  <si>
    <t>Please complete the Pale Blue areas for all team members</t>
  </si>
  <si>
    <t xml:space="preserve">Event Type:  </t>
  </si>
  <si>
    <t xml:space="preserve">Gender Category:  </t>
  </si>
  <si>
    <t xml:space="preserve">Event Category(s):  </t>
  </si>
  <si>
    <t>First Name</t>
  </si>
  <si>
    <t>Last Name</t>
  </si>
  <si>
    <t>Home Address</t>
  </si>
  <si>
    <t>Phone</t>
  </si>
  <si>
    <t>Email</t>
  </si>
  <si>
    <t>Age</t>
  </si>
  <si>
    <t>Sex</t>
  </si>
  <si>
    <t>Extras</t>
  </si>
  <si>
    <t>Senior</t>
  </si>
  <si>
    <t>Entry Fee</t>
  </si>
  <si>
    <t>Male</t>
  </si>
  <si>
    <t>Total Entry Fee Due:</t>
  </si>
  <si>
    <t>Entry Fees</t>
  </si>
  <si>
    <t>Adult</t>
  </si>
  <si>
    <t xml:space="preserve">Entries Close:  </t>
  </si>
  <si>
    <t>Late entries may be accepted at the organiser's discretion</t>
  </si>
  <si>
    <t>Notes:</t>
  </si>
  <si>
    <t>• Teams must comprise at least 2 members and no more than five.</t>
  </si>
  <si>
    <t>Administration Use Only</t>
  </si>
  <si>
    <t>• Home address is required for insurance registration.</t>
  </si>
  <si>
    <t xml:space="preserve">Payment Type:  </t>
  </si>
  <si>
    <t xml:space="preserve">Payment Amount:  </t>
  </si>
  <si>
    <t>• Cheques/money orders/EFT payable to “Northern Territory Rogaining Association Inc.”</t>
  </si>
  <si>
    <t xml:space="preserve">Balance Owing:  </t>
  </si>
  <si>
    <t>• Event fees cover course setting, vetting, maps, food, insurance, safety equipment and admin costs.</t>
  </si>
  <si>
    <t xml:space="preserve">Receipt Number:  </t>
  </si>
  <si>
    <r>
      <t xml:space="preserve">• For </t>
    </r>
    <r>
      <rPr>
        <b/>
        <sz val="10"/>
        <color indexed="8"/>
        <rFont val="Calibri"/>
        <family val="2"/>
      </rPr>
      <t>EFT</t>
    </r>
    <r>
      <rPr>
        <sz val="10"/>
        <color indexed="8"/>
        <rFont val="Calibri"/>
        <family val="2"/>
      </rPr>
      <t xml:space="preserve"> payments BSB: 065 901 Account No: 1055 9967 Account Name: “Northern Territory </t>
    </r>
  </si>
  <si>
    <t xml:space="preserve">Bank:  </t>
  </si>
  <si>
    <t xml:space="preserve">    Rogaining Association Inc.” Please include name of 1 team member and “WM ”</t>
  </si>
  <si>
    <t xml:space="preserve">Branch:  </t>
  </si>
  <si>
    <t xml:space="preserve">    in description field, ie Smith WM</t>
  </si>
  <si>
    <t xml:space="preserve">Payee:  </t>
  </si>
  <si>
    <t xml:space="preserve">Cheque #:  </t>
  </si>
  <si>
    <t>For more information, forms, etc, please visit our website www.nt.rogaine.asn.au</t>
  </si>
  <si>
    <t xml:space="preserve">Indemnity Forms:  </t>
  </si>
  <si>
    <t>Counts for official use only</t>
  </si>
  <si>
    <t>Category</t>
  </si>
  <si>
    <t>Rule</t>
  </si>
  <si>
    <t>Display</t>
  </si>
  <si>
    <t>Count</t>
  </si>
  <si>
    <t>All Juniors</t>
  </si>
  <si>
    <t>Junior</t>
  </si>
  <si>
    <t>Female</t>
  </si>
  <si>
    <t>Family, at least 1 Jnr + 1 non-junior</t>
  </si>
  <si>
    <t>Family</t>
  </si>
  <si>
    <t>Open - all over 18, at least one between 18 and 40</t>
  </si>
  <si>
    <t>Open</t>
  </si>
  <si>
    <t>Vet - at least one between 40 and 55, all over 40</t>
  </si>
  <si>
    <t>Open, Veterans</t>
  </si>
  <si>
    <t>Vet</t>
  </si>
  <si>
    <t>S Vet - all over 55</t>
  </si>
  <si>
    <t>Open, Veterans, Super Veterans</t>
  </si>
  <si>
    <t>S Vet</t>
  </si>
  <si>
    <t>Sum</t>
  </si>
  <si>
    <t>Please select your event in the box below:</t>
  </si>
  <si>
    <t>When complete, please save the file in Excel format and email it back.</t>
  </si>
  <si>
    <t>Breakfast</t>
  </si>
  <si>
    <t>A senior must be aged 60 years and over and be the holder of a Commonwealth Seniors Health Card.</t>
  </si>
  <si>
    <t>Junior &lt; 18</t>
  </si>
  <si>
    <t>• Please bring a completed indemnity form including each team member to the event.</t>
  </si>
  <si>
    <t>• Under 14 year olds must be accompanied by an over 17 year old.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</si>
</sst>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dddd&quot;, &quot;mmmm\ dd&quot;, &quot;yyyy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62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14"/>
      <color indexed="8"/>
      <name val="Calibri"/>
      <family val="2"/>
    </font>
    <font>
      <sz val="10"/>
      <color indexed="43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0" fontId="8" fillId="3" borderId="1" xfId="19" applyNumberFormat="1" applyFont="1" applyFill="1" applyBorder="1" applyAlignment="1" applyProtection="1">
      <alignment/>
      <protection/>
    </xf>
    <xf numFmtId="164" fontId="2" fillId="4" borderId="1" xfId="17" applyFont="1" applyFill="1" applyBorder="1" applyAlignment="1" applyProtection="1">
      <alignment/>
      <protection/>
    </xf>
    <xf numFmtId="164" fontId="7" fillId="4" borderId="2" xfId="17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4" borderId="1" xfId="0" applyFont="1" applyFill="1" applyBorder="1" applyAlignment="1">
      <alignment/>
    </xf>
    <xf numFmtId="164" fontId="12" fillId="4" borderId="1" xfId="17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4" borderId="4" xfId="0" applyFont="1" applyFill="1" applyBorder="1" applyAlignment="1">
      <alignment/>
    </xf>
    <xf numFmtId="165" fontId="2" fillId="4" borderId="4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13" fillId="4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right"/>
    </xf>
    <xf numFmtId="0" fontId="12" fillId="4" borderId="2" xfId="0" applyFont="1" applyFill="1" applyBorder="1" applyAlignment="1">
      <alignment/>
    </xf>
    <xf numFmtId="164" fontId="12" fillId="4" borderId="2" xfId="17" applyFont="1" applyFill="1" applyBorder="1" applyAlignment="1" applyProtection="1">
      <alignment/>
      <protection/>
    </xf>
    <xf numFmtId="164" fontId="12" fillId="4" borderId="2" xfId="0" applyNumberFormat="1" applyFont="1" applyFill="1" applyBorder="1" applyAlignment="1">
      <alignment/>
    </xf>
    <xf numFmtId="0" fontId="12" fillId="4" borderId="2" xfId="0" applyFont="1" applyFill="1" applyBorder="1" applyAlignment="1">
      <alignment horizontal="right"/>
    </xf>
    <xf numFmtId="0" fontId="8" fillId="0" borderId="0" xfId="19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mailto:entries@nt.rogaine.asn.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571500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572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0</xdr:row>
      <xdr:rowOff>38100</xdr:rowOff>
    </xdr:from>
    <xdr:to>
      <xdr:col>8</xdr:col>
      <xdr:colOff>1028700</xdr:colOff>
      <xdr:row>3</xdr:row>
      <xdr:rowOff>238125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38100"/>
          <a:ext cx="10096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38100</xdr:rowOff>
    </xdr:from>
    <xdr:to>
      <xdr:col>14</xdr:col>
      <xdr:colOff>95250</xdr:colOff>
      <xdr:row>4</xdr:row>
      <xdr:rowOff>47625</xdr:rowOff>
    </xdr:to>
    <xdr:sp fLocksText="0"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6677025" y="38100"/>
          <a:ext cx="19240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send completed form to:    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entries@nt.rogaine.asn.au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or by post to:
    1/11 Hinkler Cres
    Fannie Bay NT 0820
</a:t>
          </a:r>
        </a:p>
      </xdr:txBody>
    </xdr:sp>
    <xdr:clientData/>
  </xdr:twoCellAnchor>
  <xdr:twoCellAnchor>
    <xdr:from>
      <xdr:col>0</xdr:col>
      <xdr:colOff>66675</xdr:colOff>
      <xdr:row>4</xdr:row>
      <xdr:rowOff>19050</xdr:rowOff>
    </xdr:from>
    <xdr:to>
      <xdr:col>1</xdr:col>
      <xdr:colOff>609600</xdr:colOff>
      <xdr:row>7</xdr:row>
      <xdr:rowOff>133350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66675" y="1057275"/>
          <a:ext cx="857250" cy="628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Team No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.rogaine.asn.a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B25" sqref="B25"/>
    </sheetView>
  </sheetViews>
  <sheetFormatPr defaultColWidth="9.140625" defaultRowHeight="15"/>
  <cols>
    <col min="1" max="1" width="4.7109375" style="1" customWidth="1"/>
    <col min="2" max="2" width="10.421875" style="1" customWidth="1"/>
    <col min="3" max="6" width="8.28125" style="1" customWidth="1"/>
    <col min="7" max="7" width="12.421875" style="1" customWidth="1"/>
    <col min="8" max="8" width="11.8515625" style="1" customWidth="1"/>
    <col min="9" max="9" width="19.7109375" style="1" customWidth="1"/>
    <col min="10" max="10" width="5.7109375" style="1" customWidth="1"/>
    <col min="11" max="12" width="6.7109375" style="1" customWidth="1"/>
    <col min="13" max="13" width="7.00390625" style="1" customWidth="1"/>
    <col min="14" max="14" width="9.140625" style="1" customWidth="1"/>
    <col min="15" max="15" width="3.140625" style="1" customWidth="1"/>
    <col min="16" max="16384" width="9.140625" style="1" customWidth="1"/>
  </cols>
  <sheetData>
    <row r="1" spans="3:8" ht="21">
      <c r="C1" s="22" t="s">
        <v>0</v>
      </c>
      <c r="D1" s="22"/>
      <c r="E1" s="22"/>
      <c r="F1" s="22"/>
      <c r="G1" s="22"/>
      <c r="H1" s="22"/>
    </row>
    <row r="2" spans="3:8" ht="23.25">
      <c r="C2" s="23" t="s">
        <v>1</v>
      </c>
      <c r="D2" s="23"/>
      <c r="E2" s="23"/>
      <c r="F2" s="23"/>
      <c r="G2" s="23"/>
      <c r="H2" s="23"/>
    </row>
    <row r="3" spans="3:8" ht="18.75">
      <c r="C3" s="24" t="s">
        <v>2</v>
      </c>
      <c r="D3" s="24"/>
      <c r="E3" s="24"/>
      <c r="F3" s="24"/>
      <c r="G3" s="24"/>
      <c r="H3" s="24"/>
    </row>
    <row r="4" spans="3:8" ht="18.75">
      <c r="C4" s="25" t="s">
        <v>3</v>
      </c>
      <c r="D4" s="25"/>
      <c r="E4" s="25"/>
      <c r="F4" s="25"/>
      <c r="G4" s="25"/>
      <c r="H4" s="25"/>
    </row>
    <row r="6" spans="3:10" ht="12.75">
      <c r="C6" s="2" t="s">
        <v>4</v>
      </c>
      <c r="D6" s="3"/>
      <c r="E6" s="3"/>
      <c r="F6" s="3"/>
      <c r="G6" s="3"/>
      <c r="H6" s="4"/>
      <c r="J6" s="1" t="s">
        <v>62</v>
      </c>
    </row>
    <row r="7" spans="3:14" ht="15" customHeight="1">
      <c r="C7" s="26" t="s">
        <v>63</v>
      </c>
      <c r="D7" s="26"/>
      <c r="E7" s="26"/>
      <c r="F7" s="26"/>
      <c r="G7" s="26"/>
      <c r="H7" s="26"/>
      <c r="I7" s="5" t="s">
        <v>5</v>
      </c>
      <c r="J7" s="27"/>
      <c r="K7" s="27"/>
      <c r="L7" s="27"/>
      <c r="M7" s="27"/>
      <c r="N7" s="27"/>
    </row>
    <row r="8" spans="9:14" ht="15" customHeight="1">
      <c r="I8" s="5" t="s">
        <v>6</v>
      </c>
      <c r="J8" s="28"/>
      <c r="K8" s="28"/>
      <c r="L8" s="28"/>
      <c r="M8" s="28"/>
      <c r="N8" s="28"/>
    </row>
    <row r="9" spans="9:14" ht="15" customHeight="1">
      <c r="I9" s="5" t="s">
        <v>7</v>
      </c>
      <c r="J9" s="28">
        <f>IF(I67=1,H67,(IF(I68=1,H68,IF(I69=1,H69,IF(I70=1,H70,IF(I71=1,H71,""))))))</f>
      </c>
      <c r="K9" s="28"/>
      <c r="L9" s="28"/>
      <c r="M9" s="28"/>
      <c r="N9" s="28"/>
    </row>
    <row r="10" spans="2:14" ht="15" customHeight="1">
      <c r="B10" s="6" t="s">
        <v>8</v>
      </c>
      <c r="C10" s="29" t="s">
        <v>9</v>
      </c>
      <c r="D10" s="29"/>
      <c r="E10" s="29" t="s">
        <v>10</v>
      </c>
      <c r="F10" s="29"/>
      <c r="G10" s="29"/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</row>
    <row r="11" spans="2:14" ht="15" customHeight="1">
      <c r="B11" s="7"/>
      <c r="C11" s="27"/>
      <c r="D11" s="27"/>
      <c r="E11" s="27"/>
      <c r="F11" s="27"/>
      <c r="G11" s="27"/>
      <c r="H11" s="8"/>
      <c r="I11" s="9"/>
      <c r="J11" s="7"/>
      <c r="K11" s="7"/>
      <c r="L11" s="7"/>
      <c r="M11" s="7"/>
      <c r="N11" s="10">
        <f>(IF(J11&lt;&gt;0,IF(J11&lt;18,D$19,IF(M11="No",C$19,(IF(J11&gt;59,E$19,C$19)))),0))+(IF(L11="Yes",F$19,0))</f>
        <v>0</v>
      </c>
    </row>
    <row r="12" spans="2:14" ht="15" customHeight="1">
      <c r="B12" s="7"/>
      <c r="C12" s="27"/>
      <c r="D12" s="27"/>
      <c r="E12" s="27"/>
      <c r="F12" s="27"/>
      <c r="G12" s="27"/>
      <c r="H12" s="8"/>
      <c r="I12" s="8"/>
      <c r="J12" s="7"/>
      <c r="K12" s="7"/>
      <c r="L12" s="7"/>
      <c r="M12" s="7"/>
      <c r="N12" s="10">
        <f>(IF(J12&lt;&gt;0,IF(J12&lt;18,D$19,IF(M12="No",C$19,(IF(J12&gt;59,E$19,C$19)))),0))+(IF(L12="Yes",F$19,0))</f>
        <v>0</v>
      </c>
    </row>
    <row r="13" spans="2:14" ht="15" customHeight="1">
      <c r="B13" s="7"/>
      <c r="C13" s="27"/>
      <c r="D13" s="27"/>
      <c r="E13" s="27"/>
      <c r="F13" s="27"/>
      <c r="G13" s="27"/>
      <c r="H13" s="8"/>
      <c r="I13" s="7"/>
      <c r="J13" s="7"/>
      <c r="K13" s="7"/>
      <c r="L13" s="7"/>
      <c r="M13" s="7"/>
      <c r="N13" s="10">
        <f>(IF(J13&lt;&gt;0,IF(J13&lt;18,D$19,IF(M13="No",C$19,(IF(J13&gt;59,E$19,C$19)))),0))+(IF(L13="Yes",F$19,0))</f>
        <v>0</v>
      </c>
    </row>
    <row r="14" spans="2:14" ht="15" customHeight="1">
      <c r="B14" s="7"/>
      <c r="C14" s="27"/>
      <c r="D14" s="27"/>
      <c r="E14" s="30"/>
      <c r="F14" s="30"/>
      <c r="G14" s="30"/>
      <c r="H14" s="8"/>
      <c r="I14" s="7"/>
      <c r="J14" s="7"/>
      <c r="K14" s="7"/>
      <c r="L14" s="7"/>
      <c r="M14" s="7"/>
      <c r="N14" s="10">
        <f>(IF(J14&lt;&gt;0,IF(J14&lt;18,D$19,IF(M14="No",C$19,(IF(J14&gt;59,E$19,C$19)))),0))+(IF(L14="Yes",F$19,0))</f>
        <v>0</v>
      </c>
    </row>
    <row r="15" spans="2:14" ht="15" customHeight="1">
      <c r="B15" s="7"/>
      <c r="C15" s="27"/>
      <c r="D15" s="27"/>
      <c r="E15" s="27"/>
      <c r="F15" s="27"/>
      <c r="G15" s="27"/>
      <c r="H15" s="8"/>
      <c r="I15" s="7"/>
      <c r="J15" s="7"/>
      <c r="K15" s="7"/>
      <c r="L15" s="7"/>
      <c r="M15" s="7"/>
      <c r="N15" s="10">
        <f>(IF(J15&lt;&gt;0,IF(J15&lt;18,D$19,IF(M15="No",C$19,(IF(J15&gt;59,E$19,C$19)))),0))+(IF(L15="Yes",F$19,0))</f>
        <v>0</v>
      </c>
    </row>
    <row r="16" spans="11:14" ht="15" customHeight="1">
      <c r="K16" s="31" t="s">
        <v>19</v>
      </c>
      <c r="L16" s="31"/>
      <c r="M16" s="31"/>
      <c r="N16" s="11">
        <f>SUM(N11:N15)</f>
        <v>0</v>
      </c>
    </row>
    <row r="17" spans="4:6" ht="12.75">
      <c r="D17" s="12"/>
      <c r="E17" s="12"/>
      <c r="F17" s="12"/>
    </row>
    <row r="18" spans="2:13" ht="12.75">
      <c r="B18" s="13" t="s">
        <v>20</v>
      </c>
      <c r="C18" s="13" t="s">
        <v>21</v>
      </c>
      <c r="D18" s="13" t="s">
        <v>66</v>
      </c>
      <c r="E18" s="13" t="s">
        <v>16</v>
      </c>
      <c r="F18" s="13" t="s">
        <v>64</v>
      </c>
      <c r="H18" s="14" t="s">
        <v>22</v>
      </c>
      <c r="I18" s="32">
        <v>42242</v>
      </c>
      <c r="J18" s="32"/>
      <c r="K18" s="32"/>
      <c r="L18" s="15"/>
      <c r="M18" s="16"/>
    </row>
    <row r="19" spans="2:12" ht="12.75">
      <c r="B19" s="17"/>
      <c r="C19" s="18">
        <v>55</v>
      </c>
      <c r="D19" s="18">
        <v>35</v>
      </c>
      <c r="E19" s="18">
        <v>35</v>
      </c>
      <c r="F19" s="18">
        <v>5</v>
      </c>
      <c r="H19" s="33" t="s">
        <v>23</v>
      </c>
      <c r="I19" s="33"/>
      <c r="J19" s="33"/>
      <c r="K19" s="33"/>
      <c r="L19" s="33"/>
    </row>
    <row r="20" spans="2:6" ht="12.75" customHeight="1">
      <c r="B20" s="34" t="s">
        <v>65</v>
      </c>
      <c r="C20" s="34"/>
      <c r="D20" s="34"/>
      <c r="E20" s="34"/>
      <c r="F20" s="34"/>
    </row>
    <row r="21" spans="2:6" ht="12.75">
      <c r="B21" s="34"/>
      <c r="C21" s="34"/>
      <c r="D21" s="34"/>
      <c r="E21" s="34"/>
      <c r="F21" s="34"/>
    </row>
    <row r="23" ht="12.75">
      <c r="B23" s="2" t="s">
        <v>24</v>
      </c>
    </row>
    <row r="24" ht="12.75">
      <c r="B24" s="1" t="s">
        <v>25</v>
      </c>
    </row>
    <row r="25" spans="2:14" ht="12.75">
      <c r="B25" s="1" t="s">
        <v>68</v>
      </c>
      <c r="J25" s="35" t="s">
        <v>26</v>
      </c>
      <c r="K25" s="35"/>
      <c r="L25" s="35"/>
      <c r="M25" s="35"/>
      <c r="N25" s="35"/>
    </row>
    <row r="26" spans="2:14" ht="12.75">
      <c r="B26" s="1" t="s">
        <v>27</v>
      </c>
      <c r="J26" s="36" t="s">
        <v>28</v>
      </c>
      <c r="K26" s="36"/>
      <c r="L26" s="36"/>
      <c r="M26" s="37"/>
      <c r="N26" s="37"/>
    </row>
    <row r="27" spans="2:14" ht="12.75">
      <c r="B27" s="1" t="s">
        <v>67</v>
      </c>
      <c r="J27" s="36" t="s">
        <v>29</v>
      </c>
      <c r="K27" s="36"/>
      <c r="L27" s="36"/>
      <c r="M27" s="38"/>
      <c r="N27" s="38"/>
    </row>
    <row r="28" spans="2:14" ht="12.75">
      <c r="B28" s="1" t="s">
        <v>30</v>
      </c>
      <c r="J28" s="36" t="s">
        <v>31</v>
      </c>
      <c r="K28" s="36"/>
      <c r="L28" s="36"/>
      <c r="M28" s="39">
        <f>N16-M27</f>
        <v>0</v>
      </c>
      <c r="N28" s="39"/>
    </row>
    <row r="29" spans="2:14" ht="12.75">
      <c r="B29" s="19" t="s">
        <v>32</v>
      </c>
      <c r="J29" s="36" t="s">
        <v>33</v>
      </c>
      <c r="K29" s="36"/>
      <c r="L29" s="36"/>
      <c r="M29" s="40"/>
      <c r="N29" s="40"/>
    </row>
    <row r="30" spans="2:14" ht="12.75">
      <c r="B30" s="1" t="s">
        <v>34</v>
      </c>
      <c r="J30" s="36" t="s">
        <v>35</v>
      </c>
      <c r="K30" s="36"/>
      <c r="L30" s="36"/>
      <c r="M30" s="37"/>
      <c r="N30" s="37"/>
    </row>
    <row r="31" spans="2:14" ht="12.75">
      <c r="B31" s="1" t="s">
        <v>36</v>
      </c>
      <c r="J31" s="36" t="s">
        <v>37</v>
      </c>
      <c r="K31" s="36"/>
      <c r="L31" s="36"/>
      <c r="M31" s="37"/>
      <c r="N31" s="37"/>
    </row>
    <row r="32" spans="2:14" ht="12.75">
      <c r="B32" s="1" t="s">
        <v>38</v>
      </c>
      <c r="J32" s="36" t="s">
        <v>39</v>
      </c>
      <c r="K32" s="36"/>
      <c r="L32" s="36"/>
      <c r="M32" s="37"/>
      <c r="N32" s="37"/>
    </row>
    <row r="33" spans="10:14" ht="12.75">
      <c r="J33" s="36" t="s">
        <v>40</v>
      </c>
      <c r="K33" s="36"/>
      <c r="L33" s="36"/>
      <c r="M33" s="37"/>
      <c r="N33" s="37"/>
    </row>
    <row r="34" spans="2:14" ht="12.75">
      <c r="B34" s="41" t="s">
        <v>41</v>
      </c>
      <c r="C34" s="41"/>
      <c r="D34" s="41"/>
      <c r="E34" s="41"/>
      <c r="F34" s="41"/>
      <c r="G34" s="41"/>
      <c r="H34" s="41"/>
      <c r="J34" s="36" t="s">
        <v>42</v>
      </c>
      <c r="K34" s="36"/>
      <c r="L34" s="36"/>
      <c r="M34" s="37"/>
      <c r="N34" s="37"/>
    </row>
    <row r="37" spans="1:16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0"/>
      <c r="L58" s="20"/>
      <c r="M58" s="20"/>
      <c r="N58" s="20"/>
      <c r="O58" s="20"/>
      <c r="P58" s="20"/>
    </row>
    <row r="59" spans="1:1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0"/>
      <c r="L59" s="20"/>
      <c r="M59" s="20"/>
      <c r="N59" s="20"/>
      <c r="O59" s="20"/>
      <c r="P59" s="20"/>
    </row>
    <row r="60" spans="1:16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0"/>
      <c r="L60" s="20"/>
      <c r="M60" s="20"/>
      <c r="N60" s="20"/>
      <c r="O60" s="20"/>
      <c r="P60" s="20"/>
    </row>
    <row r="61" spans="1:16" ht="12.75">
      <c r="A61" s="42"/>
      <c r="B61" s="42"/>
      <c r="C61" s="42"/>
      <c r="D61" s="42"/>
      <c r="E61" s="42"/>
      <c r="F61" s="42"/>
      <c r="G61" s="42"/>
      <c r="H61" s="42"/>
      <c r="I61" s="42"/>
      <c r="J61" s="21"/>
      <c r="K61" s="20"/>
      <c r="L61" s="20"/>
      <c r="M61" s="20"/>
      <c r="N61" s="21"/>
      <c r="O61" s="20"/>
      <c r="P61" s="20"/>
    </row>
    <row r="62" spans="1:16" ht="12.75">
      <c r="A62" s="42"/>
      <c r="B62" s="42"/>
      <c r="C62" s="42"/>
      <c r="D62" s="42"/>
      <c r="E62" s="42"/>
      <c r="F62" s="42"/>
      <c r="G62" s="42"/>
      <c r="H62" s="42"/>
      <c r="I62" s="42"/>
      <c r="J62" s="21"/>
      <c r="K62" s="20"/>
      <c r="L62" s="20"/>
      <c r="M62" s="20"/>
      <c r="N62" s="20"/>
      <c r="O62" s="20"/>
      <c r="P62" s="20"/>
    </row>
    <row r="63" spans="1:16" ht="12.75">
      <c r="A63" s="42"/>
      <c r="B63" s="42"/>
      <c r="C63" s="42"/>
      <c r="D63" s="42"/>
      <c r="E63" s="42"/>
      <c r="F63" s="42"/>
      <c r="G63" s="42"/>
      <c r="H63" s="42"/>
      <c r="I63" s="42"/>
      <c r="J63" s="21"/>
      <c r="K63" s="20"/>
      <c r="L63" s="20"/>
      <c r="M63" s="20"/>
      <c r="N63" s="20"/>
      <c r="O63" s="20"/>
      <c r="P63" s="20"/>
    </row>
    <row r="64" spans="1:16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0"/>
      <c r="L64" s="20"/>
      <c r="M64" s="20"/>
      <c r="N64" s="20"/>
      <c r="O64" s="20"/>
      <c r="P64" s="20"/>
    </row>
    <row r="65" spans="1:1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0"/>
      <c r="L65" s="20"/>
      <c r="M65" s="20"/>
      <c r="N65" s="20"/>
      <c r="O65" s="20"/>
      <c r="P65" s="20"/>
    </row>
    <row r="66" spans="1:16" ht="12.75">
      <c r="A66" s="21"/>
      <c r="B66" s="21" t="s">
        <v>43</v>
      </c>
      <c r="C66" s="21"/>
      <c r="D66" s="21"/>
      <c r="E66" s="21" t="s">
        <v>44</v>
      </c>
      <c r="F66" s="21"/>
      <c r="G66" s="21" t="s">
        <v>45</v>
      </c>
      <c r="H66" s="21" t="s">
        <v>46</v>
      </c>
      <c r="I66" s="21" t="s">
        <v>47</v>
      </c>
      <c r="J66" s="21"/>
      <c r="K66" s="20"/>
      <c r="L66" s="20"/>
      <c r="M66" s="20"/>
      <c r="N66" s="20"/>
      <c r="O66" s="20"/>
      <c r="P66" s="20"/>
    </row>
    <row r="67" spans="1:16" ht="12.75">
      <c r="A67" s="21"/>
      <c r="B67" s="21" t="s">
        <v>18</v>
      </c>
      <c r="C67" s="21">
        <f>COUNTIF(K11:K15,"Male")</f>
        <v>0</v>
      </c>
      <c r="D67" s="21"/>
      <c r="E67" s="21">
        <v>1</v>
      </c>
      <c r="F67" s="21"/>
      <c r="G67" s="21" t="s">
        <v>48</v>
      </c>
      <c r="H67" s="21" t="s">
        <v>49</v>
      </c>
      <c r="I67" s="21">
        <f>IF(C69&gt;0,IF(C73&gt;C69,0,1),0)</f>
        <v>0</v>
      </c>
      <c r="J67" s="21"/>
      <c r="K67" s="20"/>
      <c r="L67" s="20"/>
      <c r="M67" s="20"/>
      <c r="N67" s="20"/>
      <c r="O67" s="20"/>
      <c r="P67" s="20"/>
    </row>
    <row r="68" spans="1:16" ht="12.75">
      <c r="A68" s="21"/>
      <c r="B68" s="21" t="s">
        <v>50</v>
      </c>
      <c r="C68" s="21">
        <f>COUNTIF(K11:K15,"Female")</f>
        <v>0</v>
      </c>
      <c r="D68" s="21"/>
      <c r="E68" s="21">
        <v>2</v>
      </c>
      <c r="F68" s="21"/>
      <c r="G68" s="21" t="s">
        <v>51</v>
      </c>
      <c r="H68" s="21" t="s">
        <v>52</v>
      </c>
      <c r="I68" s="21">
        <f>IF(C69&gt;0,IF(C73&gt;C69,1,0),0)</f>
        <v>0</v>
      </c>
      <c r="J68" s="21"/>
      <c r="K68" s="20"/>
      <c r="L68" s="20"/>
      <c r="M68" s="20"/>
      <c r="N68" s="20"/>
      <c r="O68" s="20"/>
      <c r="P68" s="20"/>
    </row>
    <row r="69" spans="1:16" ht="12.75">
      <c r="A69" s="21"/>
      <c r="B69" s="21" t="s">
        <v>49</v>
      </c>
      <c r="C69" s="21">
        <f>COUNTIF(J11:J15,"&lt;14")</f>
        <v>0</v>
      </c>
      <c r="D69" s="21"/>
      <c r="E69" s="21">
        <v>3</v>
      </c>
      <c r="F69" s="21"/>
      <c r="G69" s="21" t="s">
        <v>53</v>
      </c>
      <c r="H69" s="21" t="s">
        <v>54</v>
      </c>
      <c r="I69" s="21">
        <f>IF(C70&gt;0,IF(C69&gt;0,0,1),0)</f>
        <v>0</v>
      </c>
      <c r="J69" s="21"/>
      <c r="K69" s="20"/>
      <c r="L69" s="20"/>
      <c r="M69" s="20"/>
      <c r="N69" s="20"/>
      <c r="O69" s="20"/>
      <c r="P69" s="20"/>
    </row>
    <row r="70" spans="1:16" ht="12.75">
      <c r="A70" s="21"/>
      <c r="B70" s="21" t="s">
        <v>54</v>
      </c>
      <c r="C70" s="21">
        <f>COUNTIF(J11:J15,"&gt; 17")-COUNTIF(J11:J15,"&gt; 39")</f>
        <v>0</v>
      </c>
      <c r="D70" s="21"/>
      <c r="E70" s="21">
        <v>4</v>
      </c>
      <c r="F70" s="21"/>
      <c r="G70" s="21" t="s">
        <v>55</v>
      </c>
      <c r="H70" s="21" t="s">
        <v>56</v>
      </c>
      <c r="I70" s="21">
        <f>IF(C71&gt;0,(IF(C69&gt;C71,0,IF(C70=0,1,0))),0)</f>
        <v>0</v>
      </c>
      <c r="J70" s="21"/>
      <c r="K70" s="20"/>
      <c r="L70" s="20"/>
      <c r="M70" s="20"/>
      <c r="N70" s="20"/>
      <c r="O70" s="20"/>
      <c r="P70" s="20"/>
    </row>
    <row r="71" spans="1:16" ht="12.75">
      <c r="A71" s="21"/>
      <c r="B71" s="21" t="s">
        <v>57</v>
      </c>
      <c r="C71" s="21">
        <f>COUNTIF(J11:J15,"&gt; 39")-COUNTIF(J11:J15,"&gt; 54")</f>
        <v>0</v>
      </c>
      <c r="D71" s="21"/>
      <c r="E71" s="21">
        <v>5</v>
      </c>
      <c r="F71" s="21"/>
      <c r="G71" s="21" t="s">
        <v>58</v>
      </c>
      <c r="H71" s="21" t="s">
        <v>59</v>
      </c>
      <c r="I71" s="21">
        <f>IF(C72&gt;0,IF(C73&gt;C72,0,1),0)</f>
        <v>0</v>
      </c>
      <c r="J71" s="21"/>
      <c r="K71" s="20"/>
      <c r="L71" s="20"/>
      <c r="M71" s="20"/>
      <c r="N71" s="20"/>
      <c r="O71" s="20"/>
      <c r="P71" s="20"/>
    </row>
    <row r="72" spans="1:16" ht="12.75">
      <c r="A72" s="21"/>
      <c r="B72" s="21" t="s">
        <v>60</v>
      </c>
      <c r="C72" s="21">
        <f>COUNTIF(J11:J15,"&gt; 54")</f>
        <v>0</v>
      </c>
      <c r="D72" s="21"/>
      <c r="E72" s="21"/>
      <c r="F72" s="21"/>
      <c r="G72" s="21"/>
      <c r="H72" s="21"/>
      <c r="I72" s="21"/>
      <c r="J72" s="21"/>
      <c r="K72" s="20"/>
      <c r="L72" s="20"/>
      <c r="M72" s="20"/>
      <c r="N72" s="20"/>
      <c r="O72" s="20"/>
      <c r="P72" s="20"/>
    </row>
    <row r="73" spans="1:16" ht="12.75">
      <c r="A73" s="21"/>
      <c r="B73" s="21" t="s">
        <v>61</v>
      </c>
      <c r="C73" s="21">
        <f>SUM(C69:C72)</f>
        <v>0</v>
      </c>
      <c r="D73" s="21"/>
      <c r="E73" s="21"/>
      <c r="F73" s="21"/>
      <c r="G73" s="21"/>
      <c r="H73" s="21"/>
      <c r="I73" s="21"/>
      <c r="J73" s="21"/>
      <c r="K73" s="20"/>
      <c r="L73" s="20"/>
      <c r="M73" s="20"/>
      <c r="N73" s="20"/>
      <c r="O73" s="20"/>
      <c r="P73" s="20"/>
    </row>
    <row r="74" spans="1:9" ht="12.75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2.75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2.75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2.75">
      <c r="A77" s="21"/>
      <c r="B77" s="21"/>
      <c r="C77" s="21"/>
      <c r="D77" s="21"/>
      <c r="E77" s="21"/>
      <c r="F77" s="21"/>
      <c r="G77" s="21"/>
      <c r="H77" s="21"/>
      <c r="I77" s="21"/>
    </row>
  </sheetData>
  <sheetProtection selectLockedCells="1" selectUnlockedCells="1"/>
  <mergeCells count="44">
    <mergeCell ref="B34:H34"/>
    <mergeCell ref="J34:L34"/>
    <mergeCell ref="M34:N34"/>
    <mergeCell ref="J32:L32"/>
    <mergeCell ref="M32:N32"/>
    <mergeCell ref="J33:L33"/>
    <mergeCell ref="M33:N33"/>
    <mergeCell ref="J30:L30"/>
    <mergeCell ref="M30:N30"/>
    <mergeCell ref="J31:L31"/>
    <mergeCell ref="M31:N31"/>
    <mergeCell ref="J28:L28"/>
    <mergeCell ref="M28:N28"/>
    <mergeCell ref="J29:L29"/>
    <mergeCell ref="M29:N29"/>
    <mergeCell ref="J25:N25"/>
    <mergeCell ref="J26:L26"/>
    <mergeCell ref="M26:N26"/>
    <mergeCell ref="J27:L27"/>
    <mergeCell ref="M27:N27"/>
    <mergeCell ref="K16:M16"/>
    <mergeCell ref="I18:K18"/>
    <mergeCell ref="H19:L19"/>
    <mergeCell ref="B20:F21"/>
    <mergeCell ref="C14:D14"/>
    <mergeCell ref="E14:G14"/>
    <mergeCell ref="C15:D15"/>
    <mergeCell ref="E15:G15"/>
    <mergeCell ref="C12:D12"/>
    <mergeCell ref="E12:G12"/>
    <mergeCell ref="C13:D13"/>
    <mergeCell ref="E13:G13"/>
    <mergeCell ref="C10:D10"/>
    <mergeCell ref="E10:G10"/>
    <mergeCell ref="C11:D11"/>
    <mergeCell ref="E11:G11"/>
    <mergeCell ref="C7:H7"/>
    <mergeCell ref="J7:N7"/>
    <mergeCell ref="J8:N8"/>
    <mergeCell ref="J9:N9"/>
    <mergeCell ref="C1:H1"/>
    <mergeCell ref="C2:H2"/>
    <mergeCell ref="C3:H3"/>
    <mergeCell ref="C4:H4"/>
  </mergeCells>
  <dataValidations count="5">
    <dataValidation type="list" allowBlank="1" showErrorMessage="1" sqref="K11:K15">
      <formula1>"Female,Male"</formula1>
      <formula2>0</formula2>
    </dataValidation>
    <dataValidation type="list" allowBlank="1" showErrorMessage="1" sqref="L11:M15">
      <formula1>"No,Yes"</formula1>
      <formula2>0</formula2>
    </dataValidation>
    <dataValidation type="list" allowBlank="1" showErrorMessage="1" sqref="M26:N26">
      <formula1>"EFT,Cash,Cheque,Money Order"</formula1>
      <formula2>0</formula2>
    </dataValidation>
    <dataValidation type="list" allowBlank="1" showErrorMessage="1" sqref="M34:N34">
      <formula1>"All Received,Some Received,None Received"</formula1>
      <formula2>0</formula2>
    </dataValidation>
    <dataValidation type="list" allowBlank="1" showErrorMessage="1" sqref="J7:N7">
      <formula1>"12 Hr Bush Rogaine,6 Hr Roving Option"</formula1>
      <formula2>0</formula2>
    </dataValidation>
  </dataValidations>
  <hyperlinks>
    <hyperlink ref="B34" r:id="rId1" display="For more information, forms, etc, please visit our website www.nt.rogaine.asn.au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Susi</cp:lastModifiedBy>
  <dcterms:created xsi:type="dcterms:W3CDTF">2015-08-23T02:27:59Z</dcterms:created>
  <dcterms:modified xsi:type="dcterms:W3CDTF">2015-08-23T02:27:59Z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